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mj01\Desktop\"/>
    </mc:Choice>
  </mc:AlternateContent>
  <bookViews>
    <workbookView xWindow="0" yWindow="0" windowWidth="25548" windowHeight="9696"/>
  </bookViews>
  <sheets>
    <sheet name="Sheet1" sheetId="1" r:id="rId1"/>
    <sheet name="Sheet2" sheetId="2" r:id="rId2"/>
    <sheet name="Sheet3" sheetId="3" r:id="rId3"/>
  </sheets>
  <definedNames>
    <definedName name="Zone">Sheet2!$A$2:$A$8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7" i="1"/>
  <c r="J22" i="1" l="1"/>
  <c r="J24" i="1" s="1"/>
  <c r="J32" i="1"/>
  <c r="J33" i="1" s="1"/>
  <c r="M18" i="1" l="1"/>
  <c r="J23" i="1"/>
  <c r="M17" i="1" l="1"/>
  <c r="D19" i="1" l="1"/>
  <c r="J14" i="1"/>
  <c r="J12" i="1"/>
  <c r="O13" i="3"/>
  <c r="L13" i="3" s="1"/>
  <c r="L19" i="3"/>
  <c r="L23" i="3" s="1"/>
  <c r="L15" i="3"/>
  <c r="C8" i="3"/>
  <c r="L17" i="3" l="1"/>
  <c r="L25" i="3"/>
  <c r="D27" i="1" l="1"/>
  <c r="D21" i="1" l="1"/>
  <c r="D34" i="1" s="1"/>
  <c r="D29" i="1" l="1"/>
  <c r="D36" i="1"/>
  <c r="D38" i="1" l="1"/>
</calcChain>
</file>

<file path=xl/sharedStrings.xml><?xml version="1.0" encoding="utf-8"?>
<sst xmlns="http://schemas.openxmlformats.org/spreadsheetml/2006/main" count="52" uniqueCount="32">
  <si>
    <t>Demolition of existing floorspace</t>
  </si>
  <si>
    <t>Proposed Development</t>
  </si>
  <si>
    <t>Zone 1 &lt;10 units</t>
  </si>
  <si>
    <t>Zone 1 10 or more units</t>
  </si>
  <si>
    <t>Zone 2 &lt;10 units</t>
  </si>
  <si>
    <t>Zone 3 10 or more units</t>
  </si>
  <si>
    <t>Gosport Waterfront</t>
  </si>
  <si>
    <t>Residential floorspace</t>
  </si>
  <si>
    <t>Retail Warehouse or Supermarket floorspace</t>
  </si>
  <si>
    <t>Residential Floorspace liable for CIL</t>
  </si>
  <si>
    <t xml:space="preserve">Indicative CIL Charge </t>
  </si>
  <si>
    <t>Indicative CIL charge</t>
  </si>
  <si>
    <t>Retail floospace liable for CIL</t>
  </si>
  <si>
    <t>Amount of Social Housing floorspace</t>
  </si>
  <si>
    <t>Amount of floorspace on completion (m2)</t>
  </si>
  <si>
    <t>Zone 2 10 or more units</t>
  </si>
  <si>
    <t>Zone 3 &lt;10 units</t>
  </si>
  <si>
    <t>CIL Rate</t>
  </si>
  <si>
    <t>Revised Indicative Residential CIL Charge</t>
  </si>
  <si>
    <t>Total  Indicative CIL Charge</t>
  </si>
  <si>
    <t>Zone</t>
  </si>
  <si>
    <t>Select Zone from drop down list</t>
  </si>
  <si>
    <t>How many dwellings and what Charging Zone is the development located</t>
  </si>
  <si>
    <t>floorspace retained in existing buildings (m2)</t>
  </si>
  <si>
    <t>Floorspace retained in existing buildings (m2)</t>
  </si>
  <si>
    <t>Social Housing Relief</t>
  </si>
  <si>
    <t>Total floorspace</t>
  </si>
  <si>
    <t>Residential proportion</t>
  </si>
  <si>
    <t>Retail proportion</t>
  </si>
  <si>
    <t>If the proposal includes Social Housing than relief may be available</t>
  </si>
  <si>
    <r>
      <t xml:space="preserve">Gosport CIL Calculator </t>
    </r>
    <r>
      <rPr>
        <i/>
        <sz val="14"/>
        <color theme="1"/>
        <rFont val="Calibri"/>
        <family val="2"/>
        <scheme val="minor"/>
      </rPr>
      <t>(only fill in relevant boxes)</t>
    </r>
  </si>
  <si>
    <t xml:space="preserve">Total Revised Indicative CIL 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</si>
</sst>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1" fillId="2" borderId="2" xfId="0" applyFont="1" applyFill="1" applyBorder="1"/>
    <xf numFmtId="0" fontId="1" fillId="0" borderId="5" xfId="0" applyFont="1" applyFill="1" applyBorder="1"/>
    <xf numFmtId="0" fontId="2" fillId="2" borderId="1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6" fontId="1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6" fontId="1" fillId="0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165" fontId="1" fillId="5" borderId="6" xfId="0" applyNumberFormat="1" applyFont="1" applyFill="1" applyBorder="1" applyAlignment="1">
      <alignment horizontal="center"/>
    </xf>
    <xf numFmtId="8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8" fontId="1" fillId="4" borderId="6" xfId="0" applyNumberFormat="1" applyFont="1" applyFill="1" applyBorder="1" applyAlignment="1">
      <alignment horizontal="center"/>
    </xf>
    <xf numFmtId="8" fontId="1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selection activeCell="I15" sqref="I15"/>
    </sheetView>
  </sheetViews>
  <sheetFormatPr defaultColWidth="9.109375" defaultRowHeight="18" x14ac:dyDescent="0.35"/>
  <cols>
    <col min="1" max="1" width="41.5546875" style="2" bestFit="1" customWidth="1"/>
    <col min="2" max="3" width="9.109375" style="2"/>
    <col min="4" max="4" width="23" style="2" customWidth="1"/>
    <col min="5" max="5" width="12.33203125" style="2" customWidth="1"/>
    <col min="6" max="6" width="18.33203125" style="2" customWidth="1"/>
    <col min="7" max="7" width="10.88671875" style="2" customWidth="1"/>
    <col min="8" max="8" width="0.33203125" style="2" customWidth="1"/>
    <col min="9" max="9" width="0.109375" style="2" hidden="1" customWidth="1"/>
    <col min="10" max="10" width="21.6640625" style="2" hidden="1" customWidth="1"/>
    <col min="11" max="11" width="28.44140625" style="2" hidden="1" customWidth="1"/>
    <col min="12" max="12" width="27.109375" style="2" hidden="1" customWidth="1"/>
    <col min="13" max="13" width="34.5546875" style="2" hidden="1" customWidth="1"/>
    <col min="14" max="14" width="34.109375" style="2" hidden="1" customWidth="1"/>
    <col min="15" max="15" width="29" style="2" hidden="1" customWidth="1"/>
    <col min="16" max="16" width="9" style="2" customWidth="1"/>
    <col min="17" max="16384" width="9.109375" style="2"/>
  </cols>
  <sheetData>
    <row r="1" spans="1:10" x14ac:dyDescent="0.35">
      <c r="A1" s="6" t="s">
        <v>30</v>
      </c>
    </row>
    <row r="3" spans="1:10" ht="18.600000000000001" thickBot="1" x14ac:dyDescent="0.4">
      <c r="A3" s="5" t="s">
        <v>1</v>
      </c>
      <c r="D3" s="9" t="s">
        <v>21</v>
      </c>
      <c r="E3" s="17"/>
      <c r="F3" s="6"/>
    </row>
    <row r="4" spans="1:10" ht="55.2" thickTop="1" thickBot="1" x14ac:dyDescent="0.4">
      <c r="A4" s="4" t="s">
        <v>22</v>
      </c>
      <c r="C4" s="7"/>
      <c r="D4" s="8" t="s">
        <v>2</v>
      </c>
    </row>
    <row r="5" spans="1:10" ht="19.2" thickTop="1" thickBot="1" x14ac:dyDescent="0.4">
      <c r="H5" s="2">
        <v>84.69</v>
      </c>
      <c r="I5" s="2" t="s">
        <v>2</v>
      </c>
    </row>
    <row r="6" spans="1:10" ht="18.600000000000001" thickBot="1" x14ac:dyDescent="0.4">
      <c r="A6" s="6" t="s">
        <v>0</v>
      </c>
      <c r="D6" s="20">
        <v>0</v>
      </c>
      <c r="E6" s="11"/>
      <c r="H6" s="2">
        <v>0</v>
      </c>
      <c r="I6" s="2" t="s">
        <v>3</v>
      </c>
    </row>
    <row r="7" spans="1:10" ht="18.600000000000001" thickBot="1" x14ac:dyDescent="0.4">
      <c r="E7" s="11"/>
    </row>
    <row r="8" spans="1:10" ht="36.6" thickBot="1" x14ac:dyDescent="0.4">
      <c r="A8" s="5" t="s">
        <v>24</v>
      </c>
      <c r="D8" s="20">
        <v>0</v>
      </c>
      <c r="E8" s="11"/>
    </row>
    <row r="9" spans="1:10" x14ac:dyDescent="0.35">
      <c r="H9" s="2">
        <v>141.15</v>
      </c>
      <c r="I9" s="2" t="s">
        <v>4</v>
      </c>
    </row>
    <row r="10" spans="1:10" s="4" customFormat="1" ht="39.6" customHeight="1" x14ac:dyDescent="0.3">
      <c r="A10" s="5" t="s">
        <v>14</v>
      </c>
      <c r="E10" s="5"/>
      <c r="H10" s="4">
        <v>112.92</v>
      </c>
      <c r="I10" s="4" t="s">
        <v>15</v>
      </c>
    </row>
    <row r="11" spans="1:10" s="4" customFormat="1" ht="7.2" customHeight="1" thickBot="1" x14ac:dyDescent="0.35">
      <c r="A11" s="5"/>
      <c r="D11" s="5"/>
      <c r="E11" s="5"/>
      <c r="F11" s="5"/>
    </row>
    <row r="12" spans="1:10" ht="18.600000000000001" thickBot="1" x14ac:dyDescent="0.4">
      <c r="A12" s="2" t="s">
        <v>7</v>
      </c>
      <c r="D12" s="20">
        <v>0</v>
      </c>
      <c r="E12" s="11"/>
      <c r="F12" s="5"/>
      <c r="H12" s="2">
        <v>141.15</v>
      </c>
      <c r="I12" s="2" t="s">
        <v>16</v>
      </c>
      <c r="J12" s="20">
        <f>D12-D6-D8</f>
        <v>0</v>
      </c>
    </row>
    <row r="13" spans="1:10" ht="18.600000000000001" thickBot="1" x14ac:dyDescent="0.4">
      <c r="D13" s="10"/>
      <c r="E13" s="10"/>
      <c r="F13" s="10"/>
    </row>
    <row r="14" spans="1:10" ht="18.600000000000001" thickBot="1" x14ac:dyDescent="0.4">
      <c r="A14" s="2" t="s">
        <v>8</v>
      </c>
      <c r="D14" s="20">
        <v>0</v>
      </c>
      <c r="E14" s="11"/>
      <c r="F14" s="10"/>
      <c r="H14" s="2">
        <v>141.15</v>
      </c>
      <c r="I14" s="2" t="s">
        <v>5</v>
      </c>
      <c r="J14" s="2">
        <f>D14-D6-D8</f>
        <v>0</v>
      </c>
    </row>
    <row r="15" spans="1:10" x14ac:dyDescent="0.35">
      <c r="D15" s="10"/>
      <c r="E15" s="10"/>
      <c r="H15" s="2">
        <v>56.46</v>
      </c>
      <c r="I15" s="2" t="s">
        <v>6</v>
      </c>
    </row>
    <row r="16" spans="1:10" ht="18.600000000000001" thickBot="1" x14ac:dyDescent="0.4">
      <c r="D16" s="10"/>
      <c r="E16" s="10"/>
    </row>
    <row r="17" spans="1:13" ht="18.600000000000001" thickBot="1" x14ac:dyDescent="0.4">
      <c r="A17" s="6" t="s">
        <v>9</v>
      </c>
      <c r="D17" s="22">
        <f>IFERROR(D12-(D6*J23)-(D8*J23),0)</f>
        <v>0</v>
      </c>
      <c r="E17" s="11"/>
      <c r="M17" s="2" t="e">
        <f>D12-(D6*J23)</f>
        <v>#DIV/0!</v>
      </c>
    </row>
    <row r="18" spans="1:13" ht="18.600000000000001" thickBot="1" x14ac:dyDescent="0.4">
      <c r="A18" s="6"/>
      <c r="D18" s="12"/>
      <c r="E18" s="11"/>
      <c r="M18" s="2" t="e">
        <f>D14-(D6*J24)</f>
        <v>#DIV/0!</v>
      </c>
    </row>
    <row r="19" spans="1:13" ht="19.2" thickTop="1" thickBot="1" x14ac:dyDescent="0.4">
      <c r="A19" s="2" t="s">
        <v>17</v>
      </c>
      <c r="C19" s="7"/>
      <c r="D19" s="23">
        <f>IF(D4=I5,H5,IF(D4=I6,H6,IF(D4=I9,H9,IF(D4=I10,H10,IF(D4=I12,H12,IF(D4=I14,H14,IF(D4=I15,H15,999)))))))</f>
        <v>84.69</v>
      </c>
      <c r="E19" s="11"/>
      <c r="G19" s="3"/>
      <c r="H19" s="3"/>
    </row>
    <row r="20" spans="1:13" ht="19.2" thickTop="1" thickBot="1" x14ac:dyDescent="0.4">
      <c r="D20" s="14"/>
      <c r="E20" s="18"/>
    </row>
    <row r="21" spans="1:13" ht="19.2" thickTop="1" thickBot="1" x14ac:dyDescent="0.4">
      <c r="A21" s="2" t="s">
        <v>10</v>
      </c>
      <c r="C21" s="7"/>
      <c r="D21" s="23">
        <f>SUM(D17*D19)</f>
        <v>0</v>
      </c>
      <c r="E21" s="18"/>
    </row>
    <row r="22" spans="1:13" ht="19.2" thickTop="1" thickBot="1" x14ac:dyDescent="0.4">
      <c r="D22" s="15"/>
      <c r="E22" s="15"/>
      <c r="J22" s="2">
        <f>D12+D14</f>
        <v>0</v>
      </c>
      <c r="K22" s="2" t="s">
        <v>26</v>
      </c>
    </row>
    <row r="23" spans="1:13" ht="18.600000000000001" thickBot="1" x14ac:dyDescent="0.4">
      <c r="A23" s="6" t="s">
        <v>12</v>
      </c>
      <c r="D23" s="22">
        <f>IFERROR(D14-(D6*J24)-(D8*J24),0)</f>
        <v>0</v>
      </c>
      <c r="E23" s="10"/>
      <c r="J23" s="2" t="e">
        <f>D12/J22</f>
        <v>#DIV/0!</v>
      </c>
      <c r="K23" s="2" t="s">
        <v>27</v>
      </c>
    </row>
    <row r="24" spans="1:13" ht="18.600000000000001" thickBot="1" x14ac:dyDescent="0.4">
      <c r="A24" s="6"/>
      <c r="D24" s="10"/>
      <c r="E24" s="10"/>
      <c r="J24" s="2" t="e">
        <f>D14/J22</f>
        <v>#DIV/0!</v>
      </c>
      <c r="K24" s="2" t="s">
        <v>28</v>
      </c>
    </row>
    <row r="25" spans="1:13" ht="18.600000000000001" thickBot="1" x14ac:dyDescent="0.4">
      <c r="A25" s="2" t="s">
        <v>17</v>
      </c>
      <c r="D25" s="25">
        <v>82.52</v>
      </c>
      <c r="E25" s="16"/>
    </row>
    <row r="26" spans="1:13" ht="18.600000000000001" thickBot="1" x14ac:dyDescent="0.4">
      <c r="D26" s="16"/>
      <c r="E26" s="16"/>
    </row>
    <row r="27" spans="1:13" ht="18.600000000000001" thickBot="1" x14ac:dyDescent="0.4">
      <c r="A27" s="2" t="s">
        <v>11</v>
      </c>
      <c r="D27" s="25">
        <f>D23*D25</f>
        <v>0</v>
      </c>
      <c r="E27" s="16"/>
    </row>
    <row r="28" spans="1:13" ht="18.600000000000001" thickBot="1" x14ac:dyDescent="0.4">
      <c r="D28" s="16"/>
      <c r="E28" s="16"/>
    </row>
    <row r="29" spans="1:13" ht="18.600000000000001" thickBot="1" x14ac:dyDescent="0.4">
      <c r="A29" s="6" t="s">
        <v>19</v>
      </c>
      <c r="D29" s="24">
        <f>D21+D27</f>
        <v>0</v>
      </c>
      <c r="E29" s="10"/>
    </row>
    <row r="30" spans="1:13" x14ac:dyDescent="0.35">
      <c r="D30" s="10"/>
      <c r="E30" s="10"/>
    </row>
    <row r="31" spans="1:13" ht="18.600000000000001" thickBot="1" x14ac:dyDescent="0.4">
      <c r="A31" s="6" t="s">
        <v>29</v>
      </c>
      <c r="D31" s="10"/>
      <c r="E31" s="10"/>
    </row>
    <row r="32" spans="1:13" ht="18.600000000000001" thickBot="1" x14ac:dyDescent="0.4">
      <c r="A32" s="2" t="s">
        <v>13</v>
      </c>
      <c r="D32" s="20">
        <v>0</v>
      </c>
      <c r="E32" s="10"/>
      <c r="J32" s="2" t="e">
        <f>D32/D12</f>
        <v>#DIV/0!</v>
      </c>
    </row>
    <row r="33" spans="1:10" ht="18.600000000000001" thickBot="1" x14ac:dyDescent="0.4">
      <c r="D33" s="10"/>
      <c r="E33" s="10"/>
      <c r="J33" s="2" t="e">
        <f>1-J32</f>
        <v>#DIV/0!</v>
      </c>
    </row>
    <row r="34" spans="1:10" ht="18.600000000000001" thickBot="1" x14ac:dyDescent="0.4">
      <c r="A34" s="2" t="s">
        <v>25</v>
      </c>
      <c r="D34" s="26">
        <f>IFERROR(D21*J32,0)</f>
        <v>0</v>
      </c>
      <c r="E34" s="10"/>
    </row>
    <row r="35" spans="1:10" ht="18.600000000000001" thickBot="1" x14ac:dyDescent="0.4">
      <c r="D35" s="10"/>
      <c r="E35" s="10"/>
    </row>
    <row r="36" spans="1:10" ht="18.600000000000001" thickBot="1" x14ac:dyDescent="0.4">
      <c r="A36" s="2" t="s">
        <v>18</v>
      </c>
      <c r="D36" s="26">
        <f>D21-D34</f>
        <v>0</v>
      </c>
      <c r="E36" s="15"/>
    </row>
    <row r="37" spans="1:10" ht="18.600000000000001" thickBot="1" x14ac:dyDescent="0.4">
      <c r="D37" s="10"/>
      <c r="E37" s="10"/>
    </row>
    <row r="38" spans="1:10" ht="18.600000000000001" thickBot="1" x14ac:dyDescent="0.4">
      <c r="A38" s="6" t="s">
        <v>31</v>
      </c>
      <c r="D38" s="27">
        <f>D27+D36</f>
        <v>0</v>
      </c>
      <c r="E38" s="16"/>
    </row>
    <row r="39" spans="1:10" x14ac:dyDescent="0.35">
      <c r="J39" s="3"/>
    </row>
    <row r="40" spans="1:10" x14ac:dyDescent="0.35">
      <c r="A40" s="29"/>
      <c r="D40" s="28"/>
    </row>
    <row r="41" spans="1:10" x14ac:dyDescent="0.35">
      <c r="A41" s="30"/>
    </row>
    <row r="42" spans="1:10" x14ac:dyDescent="0.35">
      <c r="A42" s="30"/>
    </row>
  </sheetData>
  <mergeCells count="1">
    <mergeCell ref="A40:A42"/>
  </mergeCells>
  <dataValidations count="1">
    <dataValidation type="list" allowBlank="1" showInputMessage="1" showErrorMessage="1" sqref="D4">
      <formula1>Zone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7" sqref="A7"/>
    </sheetView>
  </sheetViews>
  <sheetFormatPr defaultRowHeight="14.4" x14ac:dyDescent="0.3"/>
  <cols>
    <col min="4" max="4" width="22" bestFit="1" customWidth="1"/>
  </cols>
  <sheetData>
    <row r="1" spans="1:4" x14ac:dyDescent="0.3">
      <c r="A1" t="s">
        <v>20</v>
      </c>
    </row>
    <row r="2" spans="1:4" x14ac:dyDescent="0.3">
      <c r="A2" t="s">
        <v>2</v>
      </c>
    </row>
    <row r="3" spans="1:4" x14ac:dyDescent="0.3">
      <c r="A3" t="s">
        <v>3</v>
      </c>
    </row>
    <row r="4" spans="1:4" x14ac:dyDescent="0.3">
      <c r="A4" t="s">
        <v>4</v>
      </c>
    </row>
    <row r="5" spans="1:4" ht="43.2" x14ac:dyDescent="0.3">
      <c r="A5" s="1" t="s">
        <v>15</v>
      </c>
      <c r="D5" s="1"/>
    </row>
    <row r="6" spans="1:4" x14ac:dyDescent="0.3">
      <c r="A6" t="s">
        <v>16</v>
      </c>
    </row>
    <row r="7" spans="1:4" x14ac:dyDescent="0.3">
      <c r="A7" t="s">
        <v>5</v>
      </c>
    </row>
    <row r="8" spans="1:4" x14ac:dyDescent="0.3">
      <c r="A8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5"/>
  <sheetViews>
    <sheetView topLeftCell="A7" workbookViewId="0">
      <selection activeCell="L19" sqref="L19"/>
    </sheetView>
  </sheetViews>
  <sheetFormatPr defaultRowHeight="14.4" x14ac:dyDescent="0.3"/>
  <cols>
    <col min="9" max="9" width="25.33203125" customWidth="1"/>
    <col min="12" max="12" width="14.33203125" customWidth="1"/>
  </cols>
  <sheetData>
    <row r="3" spans="3:15" ht="15" thickBot="1" x14ac:dyDescent="0.35"/>
    <row r="4" spans="3:15" ht="18.600000000000001" thickBot="1" x14ac:dyDescent="0.4">
      <c r="I4" s="2" t="s">
        <v>0</v>
      </c>
      <c r="J4" s="2"/>
      <c r="K4" s="2"/>
      <c r="L4" s="20"/>
      <c r="M4" s="11"/>
      <c r="N4" s="2"/>
    </row>
    <row r="5" spans="3:15" ht="18" x14ac:dyDescent="0.35">
      <c r="I5" s="2"/>
      <c r="J5" s="2"/>
      <c r="K5" s="2"/>
      <c r="L5" s="2"/>
      <c r="M5" s="2"/>
      <c r="N5" s="2"/>
    </row>
    <row r="6" spans="3:15" ht="144" x14ac:dyDescent="0.3">
      <c r="C6">
        <v>0</v>
      </c>
      <c r="I6" s="4"/>
      <c r="J6" s="4"/>
      <c r="K6" s="4"/>
      <c r="L6" s="5" t="s">
        <v>14</v>
      </c>
      <c r="M6" s="5"/>
      <c r="N6" s="5" t="s">
        <v>23</v>
      </c>
    </row>
    <row r="7" spans="3:15" ht="18.600000000000001" thickBot="1" x14ac:dyDescent="0.35">
      <c r="I7" s="5"/>
      <c r="J7" s="4"/>
      <c r="K7" s="4"/>
      <c r="L7" s="5"/>
      <c r="M7" s="5"/>
      <c r="N7" s="5"/>
    </row>
    <row r="8" spans="3:15" ht="18.600000000000001" thickBot="1" x14ac:dyDescent="0.4">
      <c r="C8" t="b">
        <f>IF(C6&lt;0,0)</f>
        <v>0</v>
      </c>
      <c r="I8" s="2" t="s">
        <v>7</v>
      </c>
      <c r="J8" s="2"/>
      <c r="K8" s="2"/>
      <c r="L8" s="20"/>
      <c r="M8" s="11"/>
      <c r="N8" s="20"/>
    </row>
    <row r="9" spans="3:15" ht="18.600000000000001" thickBot="1" x14ac:dyDescent="0.4">
      <c r="I9" s="2"/>
      <c r="J9" s="2"/>
      <c r="K9" s="2"/>
      <c r="L9" s="10"/>
      <c r="M9" s="10"/>
      <c r="N9" s="10"/>
    </row>
    <row r="10" spans="3:15" ht="18.600000000000001" thickBot="1" x14ac:dyDescent="0.4">
      <c r="I10" s="2" t="s">
        <v>8</v>
      </c>
      <c r="J10" s="2"/>
      <c r="K10" s="2"/>
      <c r="L10" s="20">
        <v>100</v>
      </c>
      <c r="M10" s="11"/>
      <c r="N10" s="20">
        <v>200</v>
      </c>
    </row>
    <row r="11" spans="3:15" ht="18" x14ac:dyDescent="0.35">
      <c r="I11" s="2"/>
      <c r="J11" s="2"/>
      <c r="K11" s="2"/>
      <c r="L11" s="10"/>
      <c r="M11" s="10"/>
      <c r="N11" s="2"/>
    </row>
    <row r="12" spans="3:15" ht="18.600000000000001" thickBot="1" x14ac:dyDescent="0.4">
      <c r="I12" s="2"/>
      <c r="J12" s="2"/>
      <c r="K12" s="2"/>
      <c r="L12" s="10"/>
      <c r="M12" s="10"/>
      <c r="N12" s="2"/>
    </row>
    <row r="13" spans="3:15" ht="18.600000000000001" thickBot="1" x14ac:dyDescent="0.4">
      <c r="I13" s="6" t="s">
        <v>9</v>
      </c>
      <c r="J13" s="2"/>
      <c r="K13" s="2"/>
      <c r="L13" s="20">
        <f>IF(O13&gt;0,O13,0)</f>
        <v>0</v>
      </c>
      <c r="M13" s="11"/>
      <c r="N13" s="2"/>
      <c r="O13">
        <f>(L8-L4-N8)</f>
        <v>0</v>
      </c>
    </row>
    <row r="14" spans="3:15" ht="18.600000000000001" thickBot="1" x14ac:dyDescent="0.4">
      <c r="I14" s="6"/>
      <c r="J14" s="2"/>
      <c r="K14" s="2"/>
      <c r="L14" s="12"/>
      <c r="M14" s="11"/>
      <c r="N14" s="2"/>
    </row>
    <row r="15" spans="3:15" ht="19.2" thickTop="1" thickBot="1" x14ac:dyDescent="0.4">
      <c r="I15" s="2" t="s">
        <v>17</v>
      </c>
      <c r="J15" s="2"/>
      <c r="K15" s="7"/>
      <c r="L15" s="13">
        <f>IF(L2=Q3,P3,IF(L2=Q4,P4,IF(L2=Q5,P5,IF(L2=Q6,P6,IF(L2=Q8,P8,IF(L2=Q10,P10,IF(L2=Q11,P11,999)))))))</f>
        <v>0</v>
      </c>
      <c r="M15" s="11"/>
      <c r="N15" s="2"/>
    </row>
    <row r="16" spans="3:15" ht="19.2" thickTop="1" thickBot="1" x14ac:dyDescent="0.4">
      <c r="I16" s="2"/>
      <c r="J16" s="2"/>
      <c r="K16" s="2"/>
      <c r="L16" s="14"/>
      <c r="M16" s="18"/>
      <c r="N16" s="2"/>
    </row>
    <row r="17" spans="9:14" ht="19.2" thickTop="1" thickBot="1" x14ac:dyDescent="0.4">
      <c r="I17" s="2" t="s">
        <v>10</v>
      </c>
      <c r="J17" s="2"/>
      <c r="K17" s="7"/>
      <c r="L17" s="13">
        <f>SUM(L13*L15)</f>
        <v>0</v>
      </c>
      <c r="M17" s="18"/>
      <c r="N17" s="2"/>
    </row>
    <row r="18" spans="9:14" ht="19.2" thickTop="1" thickBot="1" x14ac:dyDescent="0.4">
      <c r="I18" s="2"/>
      <c r="J18" s="2"/>
      <c r="K18" s="2"/>
      <c r="L18" s="15"/>
      <c r="M18" s="15"/>
      <c r="N18" s="2"/>
    </row>
    <row r="19" spans="9:14" ht="18.600000000000001" thickBot="1" x14ac:dyDescent="0.4">
      <c r="I19" s="6" t="s">
        <v>12</v>
      </c>
      <c r="J19" s="2"/>
      <c r="K19" s="2"/>
      <c r="L19" s="20">
        <f>L10-L4-N10</f>
        <v>-100</v>
      </c>
      <c r="M19" s="10"/>
      <c r="N19" s="2"/>
    </row>
    <row r="20" spans="9:14" ht="18.600000000000001" thickBot="1" x14ac:dyDescent="0.4">
      <c r="I20" s="6"/>
      <c r="J20" s="2"/>
      <c r="K20" s="2"/>
      <c r="L20" s="10"/>
      <c r="M20" s="10"/>
      <c r="N20" s="2"/>
    </row>
    <row r="21" spans="9:14" ht="18.600000000000001" thickBot="1" x14ac:dyDescent="0.4">
      <c r="I21" s="2" t="s">
        <v>17</v>
      </c>
      <c r="J21" s="2"/>
      <c r="K21" s="2"/>
      <c r="L21" s="21">
        <v>60</v>
      </c>
      <c r="M21" s="16"/>
      <c r="N21" s="2"/>
    </row>
    <row r="22" spans="9:14" ht="18.600000000000001" thickBot="1" x14ac:dyDescent="0.4">
      <c r="I22" s="2"/>
      <c r="J22" s="2"/>
      <c r="K22" s="2"/>
      <c r="L22" s="16"/>
      <c r="M22" s="16"/>
      <c r="N22" s="2"/>
    </row>
    <row r="23" spans="9:14" ht="18.600000000000001" thickBot="1" x14ac:dyDescent="0.4">
      <c r="I23" s="2" t="s">
        <v>11</v>
      </c>
      <c r="J23" s="2"/>
      <c r="K23" s="2"/>
      <c r="L23" s="21">
        <f>L19*L21</f>
        <v>-6000</v>
      </c>
      <c r="M23" s="16"/>
      <c r="N23" s="2"/>
    </row>
    <row r="24" spans="9:14" ht="18.600000000000001" thickBot="1" x14ac:dyDescent="0.4">
      <c r="I24" s="2"/>
      <c r="J24" s="2"/>
      <c r="K24" s="2"/>
      <c r="L24" s="16"/>
      <c r="M24" s="16"/>
      <c r="N24" s="2"/>
    </row>
    <row r="25" spans="9:14" ht="18.600000000000001" thickBot="1" x14ac:dyDescent="0.4">
      <c r="I25" s="6" t="s">
        <v>19</v>
      </c>
      <c r="J25" s="2"/>
      <c r="K25" s="2"/>
      <c r="L25" s="19">
        <f>L17+L23</f>
        <v>-6000</v>
      </c>
      <c r="M25" s="10"/>
      <c r="N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Payne, Christopher</dc:creator>
  <cp:lastModifiedBy>Goodwin, Marcus</cp:lastModifiedBy>
  <cp:lastPrinted>2016-01-21T15:59:03Z</cp:lastPrinted>
  <dcterms:created xsi:type="dcterms:W3CDTF">2016-01-20T13:43:21Z</dcterms:created>
  <dcterms:modified xsi:type="dcterms:W3CDTF">2025-01-02T09:35:39Z</dcterms:modified>
</cp:coreProperties>
</file>