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lectoral registration\2020 Local Gov Boundary Commission Review\"/>
    </mc:Choice>
  </mc:AlternateContent>
  <bookViews>
    <workbookView xWindow="0" yWindow="0" windowWidth="25200" windowHeight="11256"/>
  </bookViews>
  <sheets>
    <sheet name="Summary" sheetId="3" r:id="rId1"/>
  </sheets>
  <calcPr calcId="162913"/>
</workbook>
</file>

<file path=xl/calcChain.xml><?xml version="1.0" encoding="utf-8"?>
<calcChain xmlns="http://schemas.openxmlformats.org/spreadsheetml/2006/main">
  <c r="H19" i="3" l="1"/>
  <c r="C19" i="3"/>
  <c r="H22" i="3" l="1"/>
  <c r="G22" i="3"/>
  <c r="F19" i="3" l="1"/>
  <c r="H21" i="3"/>
  <c r="G21" i="3"/>
  <c r="G6" i="3" l="1"/>
  <c r="G8" i="3"/>
  <c r="G10" i="3"/>
  <c r="G11" i="3"/>
  <c r="G12" i="3"/>
  <c r="G13" i="3"/>
  <c r="G14" i="3"/>
  <c r="G15" i="3"/>
  <c r="G16" i="3"/>
  <c r="G17" i="3"/>
  <c r="G18" i="3"/>
  <c r="H6" i="3"/>
  <c r="H8" i="3"/>
  <c r="H10" i="3"/>
  <c r="H11" i="3"/>
  <c r="H12" i="3"/>
  <c r="H13" i="3"/>
  <c r="H14" i="3"/>
  <c r="H15" i="3"/>
  <c r="H16" i="3"/>
  <c r="H17" i="3"/>
  <c r="H18" i="3"/>
  <c r="H9" i="3"/>
  <c r="G9" i="3"/>
  <c r="G19" i="3" l="1"/>
</calcChain>
</file>

<file path=xl/sharedStrings.xml><?xml version="1.0" encoding="utf-8"?>
<sst xmlns="http://schemas.openxmlformats.org/spreadsheetml/2006/main" count="65" uniqueCount="38">
  <si>
    <t>Fareham</t>
  </si>
  <si>
    <t>Gosport</t>
  </si>
  <si>
    <t>Havant</t>
  </si>
  <si>
    <t>Portsmouth</t>
  </si>
  <si>
    <t>Electorate</t>
  </si>
  <si>
    <t>Wards</t>
  </si>
  <si>
    <t>Local Authority</t>
  </si>
  <si>
    <t>Councillors</t>
  </si>
  <si>
    <t>Total</t>
  </si>
  <si>
    <t>Isle of Wight</t>
  </si>
  <si>
    <t>Numbers</t>
  </si>
  <si>
    <t>Polling Districts</t>
  </si>
  <si>
    <t>Average Electors per Councillor</t>
  </si>
  <si>
    <t>Average Electors per Ward</t>
  </si>
  <si>
    <t>Number of Electoral Ward Councillors</t>
  </si>
  <si>
    <t>**As of 01 July 2020</t>
  </si>
  <si>
    <t>Parishes?</t>
  </si>
  <si>
    <t>Yes or No</t>
  </si>
  <si>
    <t>No</t>
  </si>
  <si>
    <t>Governance arrangements</t>
  </si>
  <si>
    <t>Alternative arrangements</t>
  </si>
  <si>
    <t>Basingstoke and Deane</t>
  </si>
  <si>
    <t>Eastleigh</t>
  </si>
  <si>
    <t>East Hampshire</t>
  </si>
  <si>
    <t>Hart</t>
  </si>
  <si>
    <t>New Forest</t>
  </si>
  <si>
    <t>Southampton</t>
  </si>
  <si>
    <t>Test Valley</t>
  </si>
  <si>
    <t>Rushmoor</t>
  </si>
  <si>
    <t>Winchester</t>
  </si>
  <si>
    <t>Electorate and Wards</t>
  </si>
  <si>
    <t>Leader and Cabinet</t>
  </si>
  <si>
    <t>Leader and Cabinet with Committees</t>
  </si>
  <si>
    <t>Yes</t>
  </si>
  <si>
    <t>Cabinet and Committees</t>
  </si>
  <si>
    <t>New Forest (possible review outcome)</t>
  </si>
  <si>
    <t>No data received</t>
  </si>
  <si>
    <t>Gosport (proposal)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</si>
</sst>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0" fillId="4" borderId="19" xfId="0" applyFill="1" applyBorder="1"/>
    <xf numFmtId="0" fontId="0" fillId="4" borderId="12" xfId="0" applyFill="1" applyBorder="1"/>
    <xf numFmtId="0" fontId="0" fillId="4" borderId="12" xfId="0" applyFill="1" applyBorder="1" applyAlignment="1">
      <alignment horizontal="center"/>
    </xf>
    <xf numFmtId="0" fontId="0" fillId="4" borderId="12" xfId="0" applyFill="1" applyBorder="1" applyAlignment="1">
      <alignment horizontal="center" vertical="center" wrapText="1"/>
    </xf>
    <xf numFmtId="0" fontId="0" fillId="4" borderId="21" xfId="0" applyFill="1" applyBorder="1"/>
    <xf numFmtId="0" fontId="0" fillId="4" borderId="1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5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1" fillId="4" borderId="11" xfId="0" applyFont="1" applyFill="1" applyBorder="1" applyAlignment="1">
      <alignment horizontal="center" wrapText="1"/>
    </xf>
    <xf numFmtId="0" fontId="0" fillId="0" borderId="22" xfId="0" applyBorder="1" applyAlignment="1">
      <alignment vertical="center"/>
    </xf>
    <xf numFmtId="164" fontId="0" fillId="3" borderId="18" xfId="0" applyNumberForma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3" fontId="0" fillId="2" borderId="8" xfId="0" applyNumberFormat="1" applyFill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 wrapText="1"/>
    </xf>
    <xf numFmtId="0" fontId="0" fillId="0" borderId="20" xfId="0" applyFill="1" applyBorder="1" applyAlignment="1">
      <alignment vertical="center"/>
    </xf>
    <xf numFmtId="164" fontId="0" fillId="0" borderId="1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0" fontId="0" fillId="2" borderId="20" xfId="0" applyFill="1" applyBorder="1" applyAlignment="1">
      <alignment vertical="center"/>
    </xf>
    <xf numFmtId="164" fontId="0" fillId="2" borderId="13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/>
    </xf>
    <xf numFmtId="3" fontId="0" fillId="2" borderId="13" xfId="0" applyNumberFormat="1" applyFill="1" applyBorder="1" applyAlignment="1">
      <alignment horizontal="center" vertical="center"/>
    </xf>
    <xf numFmtId="3" fontId="0" fillId="2" borderId="13" xfId="0" applyNumberFormat="1" applyFill="1" applyBorder="1" applyAlignment="1">
      <alignment horizontal="center" vertical="center" wrapText="1"/>
    </xf>
    <xf numFmtId="0" fontId="0" fillId="3" borderId="20" xfId="0" applyFill="1" applyBorder="1" applyAlignment="1">
      <alignment vertical="center"/>
    </xf>
    <xf numFmtId="164" fontId="0" fillId="3" borderId="1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3" fontId="0" fillId="3" borderId="13" xfId="0" applyNumberFormat="1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0" fontId="0" fillId="0" borderId="20" xfId="0" applyBorder="1" applyAlignment="1">
      <alignment vertical="center" wrapText="1"/>
    </xf>
    <xf numFmtId="164" fontId="1" fillId="0" borderId="3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3" fontId="0" fillId="4" borderId="28" xfId="0" applyNumberFormat="1" applyFill="1" applyBorder="1" applyAlignment="1">
      <alignment horizontal="center"/>
    </xf>
    <xf numFmtId="164" fontId="1" fillId="4" borderId="32" xfId="0" applyNumberFormat="1" applyFont="1" applyFill="1" applyBorder="1" applyAlignment="1">
      <alignment horizontal="center"/>
    </xf>
    <xf numFmtId="0" fontId="1" fillId="4" borderId="27" xfId="0" applyFont="1" applyFill="1" applyBorder="1"/>
    <xf numFmtId="3" fontId="1" fillId="4" borderId="28" xfId="0" applyNumberFormat="1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3" fontId="1" fillId="4" borderId="3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4" borderId="10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164" fontId="0" fillId="3" borderId="19" xfId="0" applyNumberFormat="1" applyFill="1" applyBorder="1" applyAlignment="1">
      <alignment horizontal="center" vertical="center"/>
    </xf>
    <xf numFmtId="164" fontId="0" fillId="3" borderId="34" xfId="0" applyNumberFormat="1" applyFill="1" applyBorder="1" applyAlignment="1">
      <alignment horizontal="center" vertical="center"/>
    </xf>
    <xf numFmtId="164" fontId="0" fillId="3" borderId="35" xfId="0" applyNumberFormat="1" applyFill="1" applyBorder="1" applyAlignment="1">
      <alignment horizontal="center" vertical="center"/>
    </xf>
    <xf numFmtId="164" fontId="0" fillId="3" borderId="20" xfId="0" applyNumberFormat="1" applyFill="1" applyBorder="1" applyAlignment="1">
      <alignment horizontal="center" vertical="center"/>
    </xf>
    <xf numFmtId="164" fontId="0" fillId="3" borderId="36" xfId="0" applyNumberFormat="1" applyFill="1" applyBorder="1" applyAlignment="1">
      <alignment horizontal="center" vertical="center"/>
    </xf>
    <xf numFmtId="164" fontId="0" fillId="3" borderId="37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2"/>
  <sheetViews>
    <sheetView tabSelected="1" workbookViewId="0">
      <selection activeCell="H4" sqref="H4"/>
    </sheetView>
  </sheetViews>
  <sheetFormatPr defaultRowHeight="14.4" x14ac:dyDescent="0.3"/>
  <cols>
    <col min="2" max="2" width="23.109375" customWidth="1"/>
    <col min="3" max="5" width="15.33203125" customWidth="1"/>
    <col min="6" max="6" width="10.109375" customWidth="1"/>
    <col min="7" max="7" width="12.44140625" customWidth="1"/>
    <col min="8" max="8" width="10.88671875" customWidth="1"/>
    <col min="9" max="10" width="13.88671875" customWidth="1"/>
  </cols>
  <sheetData>
    <row r="1" spans="2:10" ht="25.8" x14ac:dyDescent="0.5">
      <c r="B1" s="2" t="s">
        <v>30</v>
      </c>
      <c r="C1" s="1"/>
      <c r="D1" s="1"/>
      <c r="E1" s="1"/>
    </row>
    <row r="2" spans="2:10" ht="16.5" customHeight="1" thickBot="1" x14ac:dyDescent="0.55000000000000004">
      <c r="B2" s="2"/>
      <c r="C2" s="1"/>
      <c r="D2" s="1"/>
      <c r="E2" s="1"/>
    </row>
    <row r="3" spans="2:10" ht="28.8" x14ac:dyDescent="0.3">
      <c r="B3" s="3" t="s">
        <v>15</v>
      </c>
      <c r="C3" s="4"/>
      <c r="D3" s="61" t="s">
        <v>10</v>
      </c>
      <c r="E3" s="64"/>
      <c r="F3" s="61" t="s">
        <v>7</v>
      </c>
      <c r="G3" s="62"/>
      <c r="H3" s="63"/>
      <c r="I3" s="5" t="s">
        <v>16</v>
      </c>
      <c r="J3" s="6" t="s">
        <v>19</v>
      </c>
    </row>
    <row r="4" spans="2:10" ht="64.2" customHeight="1" thickBot="1" x14ac:dyDescent="0.35">
      <c r="B4" s="7" t="s">
        <v>6</v>
      </c>
      <c r="C4" s="8" t="s">
        <v>4</v>
      </c>
      <c r="D4" s="9" t="s">
        <v>5</v>
      </c>
      <c r="E4" s="10" t="s">
        <v>11</v>
      </c>
      <c r="F4" s="11" t="s">
        <v>14</v>
      </c>
      <c r="G4" s="12" t="s">
        <v>13</v>
      </c>
      <c r="H4" s="13" t="s">
        <v>12</v>
      </c>
      <c r="I4" s="8" t="s">
        <v>17</v>
      </c>
      <c r="J4" s="8"/>
    </row>
    <row r="5" spans="2:10" x14ac:dyDescent="0.3">
      <c r="B5" s="14" t="s">
        <v>21</v>
      </c>
      <c r="C5" s="15" t="s">
        <v>36</v>
      </c>
      <c r="D5" s="65" t="s">
        <v>36</v>
      </c>
      <c r="E5" s="67"/>
      <c r="F5" s="65" t="s">
        <v>36</v>
      </c>
      <c r="G5" s="66"/>
      <c r="H5" s="67"/>
      <c r="I5" s="20"/>
      <c r="J5" s="21"/>
    </row>
    <row r="6" spans="2:10" ht="28.8" x14ac:dyDescent="0.3">
      <c r="B6" s="14" t="s">
        <v>22</v>
      </c>
      <c r="C6" s="15">
        <v>103739</v>
      </c>
      <c r="D6" s="16">
        <v>14</v>
      </c>
      <c r="E6" s="17">
        <v>64</v>
      </c>
      <c r="F6" s="16">
        <v>39</v>
      </c>
      <c r="G6" s="49">
        <f t="shared" ref="G6:G8" si="0">MROUND(($C6/D6),10)</f>
        <v>7410</v>
      </c>
      <c r="H6" s="19">
        <f t="shared" ref="H6:H8" si="1">SUM(C6/F6)</f>
        <v>2659.9743589743589</v>
      </c>
      <c r="I6" s="20" t="s">
        <v>33</v>
      </c>
      <c r="J6" s="21" t="s">
        <v>34</v>
      </c>
    </row>
    <row r="7" spans="2:10" x14ac:dyDescent="0.3">
      <c r="B7" s="14" t="s">
        <v>23</v>
      </c>
      <c r="C7" s="15" t="s">
        <v>36</v>
      </c>
      <c r="D7" s="68" t="s">
        <v>36</v>
      </c>
      <c r="E7" s="70"/>
      <c r="F7" s="68" t="s">
        <v>36</v>
      </c>
      <c r="G7" s="69"/>
      <c r="H7" s="70"/>
      <c r="I7" s="20"/>
      <c r="J7" s="21"/>
    </row>
    <row r="8" spans="2:10" ht="28.8" x14ac:dyDescent="0.3">
      <c r="B8" s="22" t="s">
        <v>0</v>
      </c>
      <c r="C8" s="23">
        <v>91430</v>
      </c>
      <c r="D8" s="24">
        <v>15</v>
      </c>
      <c r="E8" s="25">
        <v>65</v>
      </c>
      <c r="F8" s="24">
        <v>31</v>
      </c>
      <c r="G8" s="49">
        <f t="shared" si="0"/>
        <v>6100</v>
      </c>
      <c r="H8" s="19">
        <f t="shared" si="1"/>
        <v>2949.3548387096776</v>
      </c>
      <c r="I8" s="26" t="s">
        <v>18</v>
      </c>
      <c r="J8" s="42" t="s">
        <v>31</v>
      </c>
    </row>
    <row r="9" spans="2:10" ht="28.8" x14ac:dyDescent="0.3">
      <c r="B9" s="27" t="s">
        <v>1</v>
      </c>
      <c r="C9" s="28">
        <v>63143</v>
      </c>
      <c r="D9" s="29">
        <v>17</v>
      </c>
      <c r="E9" s="30">
        <v>47</v>
      </c>
      <c r="F9" s="29">
        <v>34</v>
      </c>
      <c r="G9" s="18">
        <f>MROUND(($C9/D9),10)</f>
        <v>3710</v>
      </c>
      <c r="H9" s="31">
        <f>SUM(C9/F9)</f>
        <v>1857.1470588235295</v>
      </c>
      <c r="I9" s="32" t="s">
        <v>18</v>
      </c>
      <c r="J9" s="33" t="s">
        <v>20</v>
      </c>
    </row>
    <row r="10" spans="2:10" ht="28.8" x14ac:dyDescent="0.3">
      <c r="B10" s="34" t="s">
        <v>24</v>
      </c>
      <c r="C10" s="35">
        <v>72905</v>
      </c>
      <c r="D10" s="36">
        <v>11</v>
      </c>
      <c r="E10" s="37">
        <v>48</v>
      </c>
      <c r="F10" s="36">
        <v>33</v>
      </c>
      <c r="G10" s="49">
        <f t="shared" ref="G10:G18" si="2">MROUND(($C10/D10),10)</f>
        <v>6630</v>
      </c>
      <c r="H10" s="19">
        <f t="shared" ref="H10:H18" si="3">SUM(C10/F10)</f>
        <v>2209.242424242424</v>
      </c>
      <c r="I10" s="38" t="s">
        <v>33</v>
      </c>
      <c r="J10" s="42" t="s">
        <v>31</v>
      </c>
    </row>
    <row r="11" spans="2:10" ht="28.8" x14ac:dyDescent="0.3">
      <c r="B11" s="39" t="s">
        <v>2</v>
      </c>
      <c r="C11" s="23">
        <v>97112</v>
      </c>
      <c r="D11" s="24">
        <v>14</v>
      </c>
      <c r="E11" s="40">
        <v>63</v>
      </c>
      <c r="F11" s="24">
        <v>38</v>
      </c>
      <c r="G11" s="49">
        <f t="shared" si="2"/>
        <v>6940</v>
      </c>
      <c r="H11" s="19">
        <f t="shared" si="3"/>
        <v>2555.5789473684213</v>
      </c>
      <c r="I11" s="41" t="s">
        <v>18</v>
      </c>
      <c r="J11" s="42" t="s">
        <v>31</v>
      </c>
    </row>
    <row r="12" spans="2:10" ht="28.8" x14ac:dyDescent="0.3">
      <c r="B12" s="39" t="s">
        <v>9</v>
      </c>
      <c r="C12" s="35">
        <v>112118</v>
      </c>
      <c r="D12" s="36">
        <v>39</v>
      </c>
      <c r="E12" s="37">
        <v>75</v>
      </c>
      <c r="F12" s="36">
        <v>40</v>
      </c>
      <c r="G12" s="49">
        <f t="shared" si="2"/>
        <v>2870</v>
      </c>
      <c r="H12" s="19">
        <f t="shared" si="3"/>
        <v>2802.95</v>
      </c>
      <c r="I12" s="41" t="s">
        <v>33</v>
      </c>
      <c r="J12" s="42" t="s">
        <v>31</v>
      </c>
    </row>
    <row r="13" spans="2:10" ht="28.8" x14ac:dyDescent="0.3">
      <c r="B13" s="43" t="s">
        <v>25</v>
      </c>
      <c r="C13" s="50">
        <v>143504</v>
      </c>
      <c r="D13" s="44">
        <v>34</v>
      </c>
      <c r="E13" s="45">
        <v>107</v>
      </c>
      <c r="F13" s="44">
        <v>60</v>
      </c>
      <c r="G13" s="49">
        <f t="shared" si="2"/>
        <v>4220</v>
      </c>
      <c r="H13" s="19">
        <f t="shared" si="3"/>
        <v>2391.7333333333331</v>
      </c>
      <c r="I13" s="46" t="s">
        <v>33</v>
      </c>
      <c r="J13" s="42" t="s">
        <v>31</v>
      </c>
    </row>
    <row r="14" spans="2:10" ht="28.8" x14ac:dyDescent="0.3">
      <c r="B14" s="39" t="s">
        <v>3</v>
      </c>
      <c r="C14" s="47">
        <v>153329</v>
      </c>
      <c r="D14" s="48">
        <v>14</v>
      </c>
      <c r="E14" s="40">
        <v>78</v>
      </c>
      <c r="F14" s="48">
        <v>42</v>
      </c>
      <c r="G14" s="49">
        <f t="shared" si="2"/>
        <v>10950</v>
      </c>
      <c r="H14" s="19">
        <f t="shared" si="3"/>
        <v>3650.6904761904761</v>
      </c>
      <c r="I14" s="41" t="s">
        <v>18</v>
      </c>
      <c r="J14" s="42" t="s">
        <v>31</v>
      </c>
    </row>
    <row r="15" spans="2:10" ht="28.8" x14ac:dyDescent="0.3">
      <c r="B15" s="39" t="s">
        <v>28</v>
      </c>
      <c r="C15" s="47">
        <v>66163</v>
      </c>
      <c r="D15" s="48">
        <v>13</v>
      </c>
      <c r="E15" s="40">
        <v>24</v>
      </c>
      <c r="F15" s="48">
        <v>39</v>
      </c>
      <c r="G15" s="49">
        <f t="shared" si="2"/>
        <v>5090</v>
      </c>
      <c r="H15" s="19">
        <f t="shared" si="3"/>
        <v>1696.4871794871794</v>
      </c>
      <c r="I15" s="41" t="s">
        <v>18</v>
      </c>
      <c r="J15" s="42" t="s">
        <v>31</v>
      </c>
    </row>
    <row r="16" spans="2:10" ht="28.8" x14ac:dyDescent="0.3">
      <c r="B16" s="39" t="s">
        <v>26</v>
      </c>
      <c r="C16" s="47">
        <v>174156</v>
      </c>
      <c r="D16" s="48">
        <v>16</v>
      </c>
      <c r="E16" s="40">
        <v>95</v>
      </c>
      <c r="F16" s="48">
        <v>48</v>
      </c>
      <c r="G16" s="49">
        <f t="shared" si="2"/>
        <v>10880</v>
      </c>
      <c r="H16" s="19">
        <f t="shared" si="3"/>
        <v>3628.25</v>
      </c>
      <c r="I16" s="41" t="s">
        <v>18</v>
      </c>
      <c r="J16" s="42" t="s">
        <v>31</v>
      </c>
    </row>
    <row r="17" spans="2:10" ht="43.2" x14ac:dyDescent="0.3">
      <c r="B17" s="39" t="s">
        <v>27</v>
      </c>
      <c r="C17" s="47">
        <v>98225</v>
      </c>
      <c r="D17" s="48">
        <v>20</v>
      </c>
      <c r="E17" s="40">
        <v>107</v>
      </c>
      <c r="F17" s="48">
        <v>43</v>
      </c>
      <c r="G17" s="49">
        <f t="shared" si="2"/>
        <v>4910</v>
      </c>
      <c r="H17" s="19">
        <f t="shared" si="3"/>
        <v>2284.3023255813955</v>
      </c>
      <c r="I17" s="41" t="s">
        <v>33</v>
      </c>
      <c r="J17" s="53" t="s">
        <v>32</v>
      </c>
    </row>
    <row r="18" spans="2:10" ht="28.8" x14ac:dyDescent="0.3">
      <c r="B18" s="39" t="s">
        <v>29</v>
      </c>
      <c r="C18" s="47">
        <v>94841</v>
      </c>
      <c r="D18" s="48">
        <v>16</v>
      </c>
      <c r="E18" s="40">
        <v>92</v>
      </c>
      <c r="F18" s="48">
        <v>45</v>
      </c>
      <c r="G18" s="49">
        <f t="shared" si="2"/>
        <v>5930</v>
      </c>
      <c r="H18" s="19">
        <f t="shared" si="3"/>
        <v>2107.5777777777776</v>
      </c>
      <c r="I18" s="41" t="s">
        <v>33</v>
      </c>
      <c r="J18" s="42" t="s">
        <v>31</v>
      </c>
    </row>
    <row r="19" spans="2:10" ht="15" thickBot="1" x14ac:dyDescent="0.35">
      <c r="B19" s="56" t="s">
        <v>8</v>
      </c>
      <c r="C19" s="57">
        <f>MROUND((C6+C8+C9+C10+C11+C12+C13+C14+C15+C16),100)</f>
        <v>1077600</v>
      </c>
      <c r="D19" s="58"/>
      <c r="E19" s="59"/>
      <c r="F19" s="58">
        <f>SUM(F5:F18)</f>
        <v>492</v>
      </c>
      <c r="G19" s="60">
        <f>MROUND(SUM($C19/F19),10)</f>
        <v>2190</v>
      </c>
      <c r="H19" s="55">
        <f>SUM(C19/F19)</f>
        <v>2190.2439024390242</v>
      </c>
      <c r="I19" s="54"/>
      <c r="J19" s="54"/>
    </row>
    <row r="21" spans="2:10" ht="28.8" x14ac:dyDescent="0.3">
      <c r="B21" s="51" t="s">
        <v>35</v>
      </c>
      <c r="C21" s="50">
        <v>143504</v>
      </c>
      <c r="D21" s="36">
        <v>34</v>
      </c>
      <c r="E21" s="37">
        <v>107</v>
      </c>
      <c r="F21" s="36">
        <v>48</v>
      </c>
      <c r="G21" s="49">
        <f>MROUND(($C21/D21),10)</f>
        <v>4220</v>
      </c>
      <c r="H21" s="52">
        <f t="shared" ref="H21" si="4">SUM(C21/F21)</f>
        <v>2989.6666666666665</v>
      </c>
      <c r="I21" s="41" t="s">
        <v>33</v>
      </c>
      <c r="J21" s="42" t="s">
        <v>31</v>
      </c>
    </row>
    <row r="22" spans="2:10" ht="28.8" x14ac:dyDescent="0.3">
      <c r="B22" s="27" t="s">
        <v>37</v>
      </c>
      <c r="C22" s="28">
        <v>67898</v>
      </c>
      <c r="D22" s="29">
        <v>14</v>
      </c>
      <c r="E22" s="30">
        <v>47</v>
      </c>
      <c r="F22" s="29">
        <v>28</v>
      </c>
      <c r="G22" s="18">
        <f>MROUND(($C22/D22),10)</f>
        <v>4850</v>
      </c>
      <c r="H22" s="31">
        <f>SUM(C22/F22)</f>
        <v>2424.9285714285716</v>
      </c>
      <c r="I22" s="32" t="s">
        <v>18</v>
      </c>
      <c r="J22" s="33" t="s">
        <v>20</v>
      </c>
    </row>
  </sheetData>
  <mergeCells count="6">
    <mergeCell ref="F3:H3"/>
    <mergeCell ref="D3:E3"/>
    <mergeCell ref="F5:H5"/>
    <mergeCell ref="D5:E5"/>
    <mergeCell ref="F7:H7"/>
    <mergeCell ref="D7:E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Portsmouth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Graeme Jesty</dc:creator>
  <cp:lastModifiedBy>Jesty, Graeme</cp:lastModifiedBy>
  <cp:lastPrinted>2020-08-02T07:04:53Z</cp:lastPrinted>
  <dcterms:created xsi:type="dcterms:W3CDTF">2016-01-26T15:56:25Z</dcterms:created>
  <dcterms:modified xsi:type="dcterms:W3CDTF">2020-10-30T15:00:18Z</dcterms:modified>
</cp:coreProperties>
</file>